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\Documents\Uni\Promotion\Ion-pairing_in_Photocatalysis\Excel_sheet\"/>
    </mc:Choice>
  </mc:AlternateContent>
  <xr:revisionPtr revIDLastSave="0" documentId="13_ncr:1_{367E2D13-6629-4D3C-AA32-FA16E802146C}" xr6:coauthVersionLast="47" xr6:coauthVersionMax="47" xr10:uidLastSave="{00000000-0000-0000-0000-000000000000}"/>
  <bookViews>
    <workbookView xWindow="-28920" yWindow="-120" windowWidth="29040" windowHeight="17520" xr2:uid="{D16B3870-FD2A-4236-B643-23EA0D13D63B}"/>
  </bookViews>
  <sheets>
    <sheet name="calculations" sheetId="1" r:id="rId1"/>
    <sheet name="passwor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G16" i="1"/>
  <c r="H16" i="1" s="1"/>
  <c r="C12" i="1"/>
  <c r="D4" i="1" l="1"/>
</calcChain>
</file>

<file path=xl/sharedStrings.xml><?xml version="1.0" encoding="utf-8"?>
<sst xmlns="http://schemas.openxmlformats.org/spreadsheetml/2006/main" count="25" uniqueCount="23">
  <si>
    <t>Calculation of 1:1 association based on law of mass action</t>
  </si>
  <si>
    <t>1:1 association (relative to ion 1) / %</t>
  </si>
  <si>
    <t>[ion 1] / (mol/L)</t>
  </si>
  <si>
    <t>[ion 2] / (mol/L)</t>
  </si>
  <si>
    <r>
      <t xml:space="preserve">Calculation of collision rate constant  </t>
    </r>
    <r>
      <rPr>
        <b/>
        <sz val="15"/>
        <color theme="1"/>
        <rFont val="Symbol"/>
        <family val="1"/>
        <charset val="2"/>
      </rPr>
      <t>-</t>
    </r>
    <r>
      <rPr>
        <b/>
        <sz val="15"/>
        <color theme="1"/>
        <rFont val="Calibri"/>
        <family val="2"/>
        <scheme val="minor"/>
      </rPr>
      <t xml:space="preserve"> with and without Debye correction</t>
    </r>
  </si>
  <si>
    <r>
      <rPr>
        <b/>
        <i/>
        <sz val="11"/>
        <color theme="1"/>
        <rFont val="Calibri"/>
        <family val="2"/>
        <scheme val="minor"/>
      </rPr>
      <t>K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/ (mol/L)</t>
    </r>
    <r>
      <rPr>
        <b/>
        <vertAlign val="superscript"/>
        <sz val="11"/>
        <color theme="1"/>
        <rFont val="Symbol"/>
        <family val="1"/>
        <charset val="2"/>
      </rPr>
      <t>-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</si>
  <si>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Password to unlock Excel sheet:</t>
  </si>
  <si>
    <t>ion-pair</t>
  </si>
  <si>
    <t>viscosity /(Pa*s)</t>
  </si>
  <si>
    <r>
      <rPr>
        <b/>
        <i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/ K</t>
    </r>
  </si>
  <si>
    <r>
      <rPr>
        <b/>
        <i/>
        <sz val="11"/>
        <color theme="1"/>
        <rFont val="Calibri"/>
        <family val="2"/>
        <scheme val="minor"/>
      </rPr>
      <t>z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</si>
  <si>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rPr>
        <b/>
        <i/>
        <sz val="11"/>
        <color theme="1"/>
        <rFont val="Calibri"/>
        <family val="2"/>
        <scheme val="minor"/>
      </rPr>
      <t>z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</si>
  <si>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  <scheme val="minor"/>
      </rPr>
      <t xml:space="preserve">permittivity </t>
    </r>
    <r>
      <rPr>
        <b/>
        <i/>
        <sz val="11"/>
        <color theme="1"/>
        <rFont val="Symbol"/>
        <family val="1"/>
        <charset val="2"/>
      </rPr>
      <t>e</t>
    </r>
  </si>
  <si>
    <r>
      <t xml:space="preserve">correction factor </t>
    </r>
    <r>
      <rPr>
        <b/>
        <i/>
        <sz val="11"/>
        <color theme="1"/>
        <rFont val="Times New Roman"/>
        <family val="1"/>
      </rPr>
      <t>f</t>
    </r>
  </si>
  <si>
    <r>
      <rPr>
        <b/>
        <i/>
        <sz val="11"/>
        <color theme="1"/>
        <rFont val="Calibri"/>
        <family val="2"/>
        <scheme val="minor"/>
      </rPr>
      <t>k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'</t>
    </r>
  </si>
  <si>
    <r>
      <rPr>
        <b/>
        <i/>
        <sz val="11"/>
        <color theme="1"/>
        <rFont val="Calibri"/>
        <family val="2"/>
        <scheme val="minor"/>
      </rPr>
      <t>k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/ (mol/L)</t>
    </r>
    <r>
      <rPr>
        <b/>
        <vertAlign val="superscript"/>
        <sz val="11"/>
        <color theme="1"/>
        <rFont val="Symbol"/>
        <family val="1"/>
        <charset val="2"/>
      </rPr>
      <t>-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*s</t>
    </r>
    <r>
      <rPr>
        <b/>
        <vertAlign val="superscript"/>
        <sz val="11"/>
        <color theme="1"/>
        <rFont val="Symbol"/>
        <family val="1"/>
        <charset val="2"/>
      </rPr>
      <t>-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</si>
  <si>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d / </t>
    </r>
    <r>
      <rPr>
        <b/>
        <sz val="11"/>
        <color theme="1"/>
        <rFont val="Calibri"/>
        <family val="2"/>
      </rPr>
      <t>Å</t>
    </r>
  </si>
  <si>
    <r>
      <t xml:space="preserve">Calculation of expected quenching efficiency </t>
    </r>
    <r>
      <rPr>
        <b/>
        <sz val="15"/>
        <color theme="1"/>
        <rFont val="Symbol"/>
        <family val="1"/>
        <charset val="2"/>
      </rPr>
      <t>-</t>
    </r>
    <r>
      <rPr>
        <b/>
        <sz val="15"/>
        <color theme="1"/>
        <rFont val="Calibri"/>
        <family val="2"/>
        <scheme val="minor"/>
      </rPr>
      <t xml:space="preserve"> dynamic quenching</t>
    </r>
  </si>
  <si>
    <r>
      <rPr>
        <b/>
        <i/>
        <sz val="11"/>
        <color theme="1"/>
        <rFont val="Calibri"/>
        <family val="2"/>
        <scheme val="minor"/>
      </rPr>
      <t>k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or </t>
    </r>
    <r>
      <rPr>
        <b/>
        <i/>
        <sz val="11"/>
        <color theme="1"/>
        <rFont val="Calibri"/>
        <family val="2"/>
        <scheme val="minor"/>
      </rPr>
      <t>k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' / (mol/L)</t>
    </r>
    <r>
      <rPr>
        <b/>
        <vertAlign val="superscript"/>
        <sz val="11"/>
        <color theme="1"/>
        <rFont val="Symbol"/>
        <family val="1"/>
        <charset val="2"/>
      </rPr>
      <t>-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*s</t>
    </r>
    <r>
      <rPr>
        <b/>
        <vertAlign val="superscript"/>
        <sz val="11"/>
        <color theme="1"/>
        <rFont val="Symbol"/>
        <family val="1"/>
        <charset val="2"/>
      </rPr>
      <t>-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</si>
  <si>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b/>
        <i/>
        <sz val="11"/>
        <color theme="1"/>
        <rFont val="Symbol"/>
        <family val="1"/>
        <charset val="2"/>
      </rPr>
      <t>t</t>
    </r>
    <r>
      <rPr>
        <b/>
        <sz val="11"/>
        <color theme="1"/>
        <rFont val="Calibri"/>
        <family val="2"/>
      </rPr>
      <t xml:space="preserve"> / ns</t>
    </r>
  </si>
  <si>
    <t>[quencher] / (mol/L)</t>
  </si>
  <si>
    <t>quenching efficiency / %</t>
  </si>
  <si>
    <r>
      <t xml:space="preserve">Typical values for </t>
    </r>
    <r>
      <rPr>
        <b/>
        <i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: 5-25 Å. The smaller the value of </t>
    </r>
    <r>
      <rPr>
        <b/>
        <i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, the greater the effect. The greatest possible effect is therefore achieved when </t>
    </r>
    <r>
      <rPr>
        <b/>
        <i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is chosen to be the smallest possible (distance between ions during collision).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</si>
</sst>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Symbol"/>
      <family val="1"/>
      <charset val="2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Symbol"/>
      <family val="2"/>
      <charset val="2"/>
    </font>
    <font>
      <b/>
      <i/>
      <sz val="11"/>
      <color theme="1"/>
      <name val="Symbol"/>
      <family val="1"/>
      <charset val="2"/>
    </font>
    <font>
      <b/>
      <i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Calibri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164" fontId="0" fillId="2" borderId="0" xfId="0" applyNumberFormat="1" applyFill="1" applyProtection="1"/>
    <xf numFmtId="0" fontId="0" fillId="3" borderId="0" xfId="0" applyFill="1" applyProtection="1">
      <protection locked="0"/>
    </xf>
    <xf numFmtId="11" fontId="0" fillId="3" borderId="0" xfId="0" applyNumberFormat="1" applyFill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Fill="1" applyProtection="1">
      <protection locked="0"/>
    </xf>
    <xf numFmtId="11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11" fontId="0" fillId="2" borderId="0" xfId="0" applyNumberFormat="1" applyFill="1" applyProtection="1"/>
    <xf numFmtId="2" fontId="0" fillId="2" borderId="0" xfId="0" applyNumberFormat="1" applyFill="1" applyProtection="1"/>
    <xf numFmtId="0" fontId="12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1340-3405-43F1-8111-640E03A973D1}">
  <dimension ref="A1:H24"/>
  <sheetViews>
    <sheetView tabSelected="1" workbookViewId="0">
      <selection activeCell="F13" sqref="F13"/>
    </sheetView>
  </sheetViews>
  <sheetFormatPr baseColWidth="10" defaultRowHeight="14.5"/>
  <cols>
    <col min="1" max="1" width="16.08984375" style="2" customWidth="1"/>
    <col min="2" max="2" width="20.81640625" style="2" customWidth="1"/>
    <col min="3" max="3" width="18.36328125" style="2" customWidth="1"/>
    <col min="4" max="4" width="12.6328125" style="2" customWidth="1"/>
    <col min="5" max="5" width="7.54296875" style="2" customWidth="1"/>
    <col min="6" max="6" width="15.6328125" style="2" bestFit="1" customWidth="1"/>
    <col min="7" max="7" width="16.453125" style="2" customWidth="1"/>
    <col min="8" max="16384" width="10.90625" style="2"/>
  </cols>
  <sheetData>
    <row r="1" spans="1:8" ht="19.5">
      <c r="A1" s="6" t="s">
        <v>0</v>
      </c>
    </row>
    <row r="3" spans="1:8" ht="17.5">
      <c r="A3" s="7" t="s">
        <v>2</v>
      </c>
      <c r="B3" s="7" t="s">
        <v>3</v>
      </c>
      <c r="C3" s="7" t="s">
        <v>5</v>
      </c>
      <c r="D3" s="7" t="s">
        <v>1</v>
      </c>
    </row>
    <row r="4" spans="1:8">
      <c r="A4" s="4">
        <v>1E-3</v>
      </c>
      <c r="B4" s="4">
        <v>1E-3</v>
      </c>
      <c r="C4" s="4">
        <v>1000</v>
      </c>
      <c r="D4" s="3">
        <f>100*((-1*(B4^2*C4^2-2*B4*C4*(A4*C4-1)+(A4*C4+1)^2)^(1/2)+B4*C4+A4*C4+1)/(2*C4))/A4</f>
        <v>38.19660112501051</v>
      </c>
    </row>
    <row r="9" spans="1:8" ht="19.5">
      <c r="A9" s="6" t="s">
        <v>4</v>
      </c>
    </row>
    <row r="11" spans="1:8" ht="17.5">
      <c r="A11" s="7" t="s">
        <v>8</v>
      </c>
      <c r="B11" s="7" t="s">
        <v>9</v>
      </c>
      <c r="C11" s="7" t="s">
        <v>15</v>
      </c>
      <c r="D11" s="7"/>
    </row>
    <row r="12" spans="1:8">
      <c r="A12" s="4">
        <v>3.4499999999999998E-4</v>
      </c>
      <c r="B12" s="4">
        <v>293.14999999999998</v>
      </c>
      <c r="C12" s="11">
        <f>8/3*(1.380649*10^(-23)*B12/A12)*6.02214076*10^(23)*1000</f>
        <v>18839688630.041523</v>
      </c>
      <c r="D12" s="8"/>
      <c r="F12" s="9"/>
    </row>
    <row r="15" spans="1:8" ht="17.5">
      <c r="A15" s="7" t="s">
        <v>10</v>
      </c>
      <c r="B15" s="7" t="s">
        <v>11</v>
      </c>
      <c r="C15" s="10" t="s">
        <v>12</v>
      </c>
      <c r="D15" s="7" t="s">
        <v>9</v>
      </c>
      <c r="E15" s="7" t="s">
        <v>16</v>
      </c>
      <c r="F15" s="7" t="s">
        <v>15</v>
      </c>
      <c r="G15" s="7" t="s">
        <v>13</v>
      </c>
      <c r="H15" s="7" t="s">
        <v>14</v>
      </c>
    </row>
    <row r="16" spans="1:8">
      <c r="A16" s="4">
        <v>-1</v>
      </c>
      <c r="B16" s="4">
        <v>1</v>
      </c>
      <c r="C16" s="4">
        <v>36.6</v>
      </c>
      <c r="D16" s="4">
        <v>293.14999999999998</v>
      </c>
      <c r="E16" s="4">
        <v>10</v>
      </c>
      <c r="F16" s="5">
        <v>18800000000</v>
      </c>
      <c r="G16" s="12">
        <f>(A16*B16*(1.60217646*10^-19)^2/(4*PI()*(8.854188*10^-12)*C16*1.380649*10^(-23)*D16*E16*10^(-10)))/(EXP(A16*B16*(1.60217646*10^-19)^2/(4*PI()*(8.854188*10^-12)*C16*1.380649*10^(-23)*D16*E16*10^(-10)))-1)</f>
        <v>1.9731189167675762</v>
      </c>
      <c r="H16" s="11">
        <f>G16*F16</f>
        <v>37094635635.230431</v>
      </c>
    </row>
    <row r="18" spans="1:4">
      <c r="A18" s="2" t="s">
        <v>22</v>
      </c>
    </row>
    <row r="21" spans="1:4" ht="19.5">
      <c r="A21" s="6" t="s">
        <v>17</v>
      </c>
    </row>
    <row r="23" spans="1:4" ht="17.5">
      <c r="A23" s="13" t="s">
        <v>19</v>
      </c>
      <c r="B23" s="7" t="s">
        <v>18</v>
      </c>
      <c r="C23" s="7" t="s">
        <v>20</v>
      </c>
      <c r="D23" s="7" t="s">
        <v>21</v>
      </c>
    </row>
    <row r="24" spans="1:4">
      <c r="A24" s="4">
        <v>10</v>
      </c>
      <c r="B24" s="5">
        <v>18800000000</v>
      </c>
      <c r="C24" s="4">
        <v>1E-3</v>
      </c>
      <c r="D24" s="3">
        <f>(1-(1/(1+A24*B24*10^(-9)*C24)))*100</f>
        <v>15.82491582491582</v>
      </c>
    </row>
  </sheetData>
  <sheetProtection algorithmName="SHA-512" hashValue="ynIiZlI5P/b0pLBhygk5IAsYjuj4uNppR110saQazDnQ1FBNg/pJQINsFvsvWyl5X/er2gvNLtbIuBA7LlNQgA==" saltValue="vPzFC9jUNcx6eOMpznk7ag==" spinCount="100000" sheet="1" objects="1" scenarios="1"/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24908-CCBC-44D2-AF18-E895F2970F0C}">
  <dimension ref="A1:A2"/>
  <sheetViews>
    <sheetView workbookViewId="0">
      <selection activeCell="B2" sqref="B2"/>
    </sheetView>
  </sheetViews>
  <sheetFormatPr baseColWidth="10" defaultRowHeight="14.5"/>
  <sheetData>
    <row r="1" spans="1:1">
      <c r="A1" s="1" t="s">
        <v>6</v>
      </c>
    </row>
    <row r="2" spans="1:1">
      <c r="A2" t="s"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calculations</vt:lpstr>
      <vt:lpstr>password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Schmitz, Matthias</dc:creator>
  <cp:lastModifiedBy>Schmitz, Matthias</cp:lastModifiedBy>
  <dcterms:created xsi:type="dcterms:W3CDTF">2026-01-13T13:44:48Z</dcterms:created>
  <dcterms:modified xsi:type="dcterms:W3CDTF">2026-01-13T15:28:20Z</dcterms:modified>
</cp:coreProperties>
</file>